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-29520" yWindow="2000" windowWidth="25600" windowHeight="18380" tabRatio="500"/>
  </bookViews>
  <sheets>
    <sheet name="Manu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1" l="1" a="1"/>
  <c r="M22" i="1"/>
  <c r="M23" i="1"/>
  <c r="M24" i="1"/>
  <c r="M25" i="1"/>
  <c r="H22" i="1" a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17" i="1" a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D29" i="1"/>
  <c r="D28" i="1"/>
  <c r="F29" i="1"/>
  <c r="F28" i="1"/>
  <c r="F30" i="1"/>
  <c r="D30" i="1"/>
  <c r="M11" i="1" a="1"/>
  <c r="M11" i="1"/>
  <c r="M12" i="1"/>
  <c r="M13" i="1"/>
  <c r="M14" i="1"/>
  <c r="A13" i="1"/>
  <c r="B13" i="1"/>
  <c r="C13" i="1"/>
  <c r="D13" i="1"/>
  <c r="F13" i="1"/>
  <c r="A14" i="1"/>
  <c r="B14" i="1"/>
  <c r="C14" i="1"/>
  <c r="D14" i="1"/>
  <c r="F14" i="1"/>
  <c r="A15" i="1"/>
  <c r="B15" i="1"/>
  <c r="C15" i="1"/>
  <c r="D15" i="1"/>
  <c r="F15" i="1"/>
  <c r="A16" i="1"/>
  <c r="B16" i="1"/>
  <c r="C16" i="1"/>
  <c r="D16" i="1"/>
  <c r="F16" i="1"/>
  <c r="A18" i="1"/>
  <c r="B19" i="1"/>
  <c r="B18" i="1"/>
  <c r="C19" i="1"/>
  <c r="C18" i="1"/>
  <c r="D19" i="1"/>
  <c r="D18" i="1"/>
  <c r="F19" i="1"/>
  <c r="F18" i="1"/>
  <c r="A19" i="1"/>
  <c r="A20" i="1"/>
  <c r="B20" i="1"/>
  <c r="C20" i="1"/>
  <c r="D20" i="1"/>
  <c r="F20" i="1"/>
  <c r="A21" i="1"/>
  <c r="B21" i="1"/>
  <c r="C21" i="1"/>
  <c r="D21" i="1"/>
  <c r="F21" i="1"/>
  <c r="A23" i="1"/>
  <c r="B23" i="1"/>
  <c r="C25" i="1"/>
  <c r="C23" i="1"/>
  <c r="D25" i="1"/>
  <c r="D23" i="1"/>
  <c r="F25" i="1"/>
  <c r="F23" i="1"/>
  <c r="A24" i="1"/>
  <c r="B24" i="1"/>
  <c r="C24" i="1"/>
  <c r="D24" i="1"/>
  <c r="F24" i="1"/>
  <c r="A25" i="1"/>
  <c r="B25" i="1"/>
  <c r="A26" i="1"/>
  <c r="B26" i="1"/>
  <c r="C26" i="1"/>
  <c r="D26" i="1"/>
  <c r="F26" i="1"/>
  <c r="A28" i="1"/>
  <c r="B28" i="1"/>
  <c r="C28" i="1"/>
  <c r="D31" i="1"/>
  <c r="F31" i="1"/>
  <c r="A29" i="1"/>
  <c r="B29" i="1"/>
  <c r="C29" i="1"/>
  <c r="A30" i="1"/>
  <c r="B30" i="1"/>
  <c r="C30" i="1"/>
  <c r="A31" i="1"/>
  <c r="B31" i="1"/>
  <c r="C31" i="1"/>
</calcChain>
</file>

<file path=xl/sharedStrings.xml><?xml version="1.0" encoding="utf-8"?>
<sst xmlns="http://schemas.openxmlformats.org/spreadsheetml/2006/main" count="24" uniqueCount="17">
  <si>
    <t>Final Iteration - Fourth Column Elimination</t>
  </si>
  <si>
    <t>Third Iteration - Third column elimination</t>
  </si>
  <si>
    <t>Second Iteration - Second column elimination</t>
  </si>
  <si>
    <t>First Iteration - First column elimination</t>
  </si>
  <si>
    <t>~20 min or so</t>
  </si>
  <si>
    <t>Manually doing Gauss-Jordan Elimination</t>
  </si>
  <si>
    <t>B2</t>
  </si>
  <si>
    <t>D2</t>
  </si>
  <si>
    <t>B1</t>
  </si>
  <si>
    <t>D1</t>
  </si>
  <si>
    <t>B vector</t>
  </si>
  <si>
    <t>Variables</t>
  </si>
  <si>
    <t>Matrix of Coefficients</t>
  </si>
  <si>
    <r>
      <t>Xylene:  0.07D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+0.18B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+0.15D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+0.24B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=0.15x70</t>
    </r>
  </si>
  <si>
    <r>
      <t>Styrene:  0.04D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+0.24B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+0.10D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+0.65B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=0.25x70</t>
    </r>
  </si>
  <si>
    <r>
      <t>Toluene:  0.54D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+0.42B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+0.54D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+0.10B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=0.40x70</t>
    </r>
  </si>
  <si>
    <r>
      <t>Benzene:  0.35D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+0.16B</t>
    </r>
    <r>
      <rPr>
        <vertAlign val="subscript"/>
        <sz val="12"/>
        <color theme="1"/>
        <rFont val="Cambria"/>
      </rPr>
      <t>1</t>
    </r>
    <r>
      <rPr>
        <sz val="12"/>
        <color theme="1"/>
        <rFont val="Cambria"/>
      </rPr>
      <t>+0.21D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+0.01B</t>
    </r>
    <r>
      <rPr>
        <vertAlign val="subscript"/>
        <sz val="12"/>
        <color theme="1"/>
        <rFont val="Cambria"/>
      </rPr>
      <t>2</t>
    </r>
    <r>
      <rPr>
        <sz val="12"/>
        <color theme="1"/>
        <rFont val="Cambria"/>
      </rPr>
      <t>=0.20x70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</si>
</sst>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vertAlign val="subscript"/>
      <sz val="12"/>
      <color theme="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M22" sqref="M22:M25"/>
    </sheetView>
  </sheetViews>
  <sheetFormatPr baseColWidth="10" defaultRowHeight="15" x14ac:dyDescent="0"/>
  <sheetData>
    <row r="1" spans="1:13" ht="17">
      <c r="A1" s="1" t="s">
        <v>13</v>
      </c>
    </row>
    <row r="2" spans="1:13" ht="17">
      <c r="A2" s="1" t="s">
        <v>14</v>
      </c>
    </row>
    <row r="3" spans="1:13" ht="17">
      <c r="A3" s="1" t="s">
        <v>15</v>
      </c>
    </row>
    <row r="4" spans="1:13" ht="17">
      <c r="A4" s="1" t="s">
        <v>16</v>
      </c>
    </row>
    <row r="5" spans="1:13">
      <c r="A5" t="s">
        <v>12</v>
      </c>
      <c r="E5" t="s">
        <v>11</v>
      </c>
      <c r="F5" t="s">
        <v>10</v>
      </c>
      <c r="H5" t="s">
        <v>12</v>
      </c>
      <c r="L5" t="s">
        <v>11</v>
      </c>
      <c r="M5" t="s">
        <v>10</v>
      </c>
    </row>
    <row r="6" spans="1:13">
      <c r="A6">
        <v>7.0000000000000007E-2</v>
      </c>
      <c r="B6">
        <v>0.18</v>
      </c>
      <c r="C6">
        <v>0.15</v>
      </c>
      <c r="D6">
        <v>0.24</v>
      </c>
      <c r="E6" t="s">
        <v>9</v>
      </c>
      <c r="F6">
        <v>10.5</v>
      </c>
      <c r="H6">
        <v>7.0000000000000007E-2</v>
      </c>
      <c r="I6">
        <v>0.18</v>
      </c>
      <c r="J6">
        <v>0.15</v>
      </c>
      <c r="K6">
        <v>0.24</v>
      </c>
      <c r="L6" t="s">
        <v>9</v>
      </c>
      <c r="M6">
        <v>10.5</v>
      </c>
    </row>
    <row r="7" spans="1:13">
      <c r="A7">
        <v>0.04</v>
      </c>
      <c r="B7">
        <v>0.24</v>
      </c>
      <c r="C7">
        <v>0.1</v>
      </c>
      <c r="D7">
        <v>0.65</v>
      </c>
      <c r="E7" t="s">
        <v>8</v>
      </c>
      <c r="F7">
        <v>17.5</v>
      </c>
      <c r="H7">
        <v>0.04</v>
      </c>
      <c r="I7">
        <v>0.24</v>
      </c>
      <c r="J7">
        <v>0.1</v>
      </c>
      <c r="K7">
        <v>0.65</v>
      </c>
      <c r="L7" t="s">
        <v>8</v>
      </c>
      <c r="M7">
        <v>17.5</v>
      </c>
    </row>
    <row r="8" spans="1:13">
      <c r="A8">
        <v>0.54</v>
      </c>
      <c r="B8">
        <v>0.42</v>
      </c>
      <c r="C8">
        <v>0.54</v>
      </c>
      <c r="D8">
        <v>0.1</v>
      </c>
      <c r="E8" t="s">
        <v>7</v>
      </c>
      <c r="F8">
        <v>28</v>
      </c>
      <c r="H8">
        <v>0.54</v>
      </c>
      <c r="I8">
        <v>0.42</v>
      </c>
      <c r="J8">
        <v>0.54</v>
      </c>
      <c r="K8">
        <v>0.1</v>
      </c>
      <c r="L8" t="s">
        <v>7</v>
      </c>
      <c r="M8">
        <v>28</v>
      </c>
    </row>
    <row r="9" spans="1:13">
      <c r="A9">
        <v>0.35</v>
      </c>
      <c r="B9">
        <v>0.16</v>
      </c>
      <c r="C9">
        <v>0.21</v>
      </c>
      <c r="D9">
        <v>0.01</v>
      </c>
      <c r="E9" t="s">
        <v>6</v>
      </c>
      <c r="F9">
        <v>14</v>
      </c>
      <c r="H9">
        <v>0.35</v>
      </c>
      <c r="I9">
        <v>0.16</v>
      </c>
      <c r="J9">
        <v>0.21</v>
      </c>
      <c r="K9">
        <v>0.01</v>
      </c>
      <c r="L9" t="s">
        <v>6</v>
      </c>
      <c r="M9">
        <v>14</v>
      </c>
    </row>
    <row r="11" spans="1:13">
      <c r="A11" t="s">
        <v>5</v>
      </c>
      <c r="E11" t="s">
        <v>4</v>
      </c>
      <c r="M11">
        <f t="array" ref="M11:M14">MMULT(MINVERSE(H6:K9),M6:M9)</f>
        <v>26.250000000000128</v>
      </c>
    </row>
    <row r="12" spans="1:13">
      <c r="A12" t="s">
        <v>3</v>
      </c>
      <c r="M12">
        <v>17.500000000000114</v>
      </c>
    </row>
    <row r="13" spans="1:13">
      <c r="A13">
        <f>A6/$A$6</f>
        <v>1</v>
      </c>
      <c r="B13">
        <f>B6/$A$6</f>
        <v>2.5714285714285712</v>
      </c>
      <c r="C13">
        <f>C6/$A$6</f>
        <v>2.1428571428571428</v>
      </c>
      <c r="D13">
        <f>D6/$A$6</f>
        <v>3.4285714285714279</v>
      </c>
      <c r="F13">
        <f>F6/$A$6</f>
        <v>149.99999999999997</v>
      </c>
      <c r="M13">
        <v>8.7500000000000568</v>
      </c>
    </row>
    <row r="14" spans="1:13">
      <c r="A14">
        <f>A7-A13*$A7</f>
        <v>0</v>
      </c>
      <c r="B14">
        <f>B7-B13*$A7</f>
        <v>0.13714285714285712</v>
      </c>
      <c r="C14">
        <f>C7-C13*$A7</f>
        <v>1.428571428571429E-2</v>
      </c>
      <c r="D14">
        <f>D7-D13*$A7</f>
        <v>0.5128571428571429</v>
      </c>
      <c r="F14">
        <f>F7-F13*$A7</f>
        <v>11.5</v>
      </c>
      <c r="M14">
        <v>17.499999999999972</v>
      </c>
    </row>
    <row r="15" spans="1:13">
      <c r="A15">
        <f>A8-A13*$A8</f>
        <v>0</v>
      </c>
      <c r="B15">
        <f>B8-B13*$A8</f>
        <v>-0.96857142857142864</v>
      </c>
      <c r="C15">
        <f>C8-C13*$A8</f>
        <v>-0.61714285714285722</v>
      </c>
      <c r="D15">
        <f>D8-D13*$A8</f>
        <v>-1.7514285714285711</v>
      </c>
      <c r="F15">
        <f>F8-F13*$A8</f>
        <v>-52.999999999999986</v>
      </c>
    </row>
    <row r="16" spans="1:13">
      <c r="A16">
        <f>A9-A13*$A9</f>
        <v>0</v>
      </c>
      <c r="B16">
        <f>B9-B13*$A9</f>
        <v>-0.73999999999999977</v>
      </c>
      <c r="C16">
        <f>C9-C13*$A9</f>
        <v>-0.53999999999999992</v>
      </c>
      <c r="D16">
        <f>D9-D13*$A9</f>
        <v>-1.1899999999999997</v>
      </c>
      <c r="F16">
        <f>F9-F13*$A9</f>
        <v>-38.499999999999986</v>
      </c>
    </row>
    <row r="17" spans="1:13">
      <c r="A17" t="s">
        <v>2</v>
      </c>
      <c r="H17" t="e">
        <f t="array" aca="1" ref="H17:K20" ca="1">minvers(H6:K9)</f>
        <v>#NAME?</v>
      </c>
      <c r="I17" t="e">
        <f ca="1"/>
        <v>#NAME?</v>
      </c>
      <c r="J17" t="e">
        <f ca="1"/>
        <v>#NAME?</v>
      </c>
      <c r="K17" t="e">
        <f ca="1"/>
        <v>#NAME?</v>
      </c>
    </row>
    <row r="18" spans="1:13">
      <c r="A18">
        <f>A13</f>
        <v>1</v>
      </c>
      <c r="B18">
        <f>B13-B$19*$B13</f>
        <v>0</v>
      </c>
      <c r="C18">
        <f>C13-C$19*$B13</f>
        <v>1.8749999999999998</v>
      </c>
      <c r="D18">
        <f>D13-D$19*$B13</f>
        <v>-6.1875000000000027</v>
      </c>
      <c r="F18">
        <f>F13-F$19*$B13</f>
        <v>-65.625000000000057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</row>
    <row r="19" spans="1:13">
      <c r="A19">
        <f>A14</f>
        <v>0</v>
      </c>
      <c r="B19">
        <f>B14/$B$14</f>
        <v>1</v>
      </c>
      <c r="C19">
        <f>C14/$B$14</f>
        <v>0.10416666666666671</v>
      </c>
      <c r="D19">
        <f>D14/$B$14</f>
        <v>3.7395833333333344</v>
      </c>
      <c r="F19">
        <f>F14/$B$14</f>
        <v>83.854166666666686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</row>
    <row r="20" spans="1:13">
      <c r="A20">
        <f>A15</f>
        <v>0</v>
      </c>
      <c r="B20">
        <f>B15-B$19*$B15</f>
        <v>0</v>
      </c>
      <c r="C20">
        <f>C15-C$19*$B15</f>
        <v>-0.51624999999999999</v>
      </c>
      <c r="D20">
        <f>D15-D$19*$B15</f>
        <v>1.8706250000000015</v>
      </c>
      <c r="F20">
        <f>F15-F$19*$B15</f>
        <v>28.218750000000043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</row>
    <row r="21" spans="1:13">
      <c r="A21">
        <f>A16</f>
        <v>0</v>
      </c>
      <c r="B21">
        <f>B16-B$19*$B16</f>
        <v>0</v>
      </c>
      <c r="C21">
        <f>C16-C$19*$B16</f>
        <v>-0.46291666666666659</v>
      </c>
      <c r="D21">
        <f>D16-D$19*$B16</f>
        <v>1.5772916666666668</v>
      </c>
      <c r="F21">
        <f>F16-F$19*$B16</f>
        <v>23.552083333333343</v>
      </c>
    </row>
    <row r="22" spans="1:13">
      <c r="A22" t="s">
        <v>1</v>
      </c>
      <c r="H22">
        <f t="array" ref="H22:K25">MINVERSE(H6:K9)</f>
        <v>-2.8104838709677695</v>
      </c>
      <c r="I22">
        <v>1.2217741935483943</v>
      </c>
      <c r="J22">
        <v>-1.8024193548386984</v>
      </c>
      <c r="K22">
        <v>6.0604838709677411</v>
      </c>
      <c r="M22">
        <f t="array" ref="M22:M25">MMULT(H22:K25,M6:M9)</f>
        <v>26.250000000000128</v>
      </c>
    </row>
    <row r="23" spans="1:13">
      <c r="A23">
        <f>A18</f>
        <v>1</v>
      </c>
      <c r="B23">
        <f>B18</f>
        <v>0</v>
      </c>
      <c r="C23">
        <f>C18-C$25*$C18</f>
        <v>0</v>
      </c>
      <c r="D23">
        <f>D18-D$25*$C18</f>
        <v>0.60653753026634671</v>
      </c>
      <c r="F23">
        <f>F18-F$25*$C18</f>
        <v>36.86440677966111</v>
      </c>
      <c r="H23">
        <v>94.36290322580615</v>
      </c>
      <c r="I23">
        <v>-29.830645161290228</v>
      </c>
      <c r="J23">
        <v>-36.685483870967616</v>
      </c>
      <c r="K23">
        <v>41.137096774193409</v>
      </c>
      <c r="M23">
        <v>17.500000000000114</v>
      </c>
    </row>
    <row r="24" spans="1:13">
      <c r="A24">
        <f>A19</f>
        <v>0</v>
      </c>
      <c r="B24">
        <f>B19</f>
        <v>1</v>
      </c>
      <c r="C24">
        <f>C19-C$25*$C19</f>
        <v>0</v>
      </c>
      <c r="D24">
        <f>D19-D$25*$C19</f>
        <v>4.1170298627925765</v>
      </c>
      <c r="F24">
        <f>F19-F$25*$C19</f>
        <v>89.548022598870091</v>
      </c>
      <c r="H24">
        <v>-66.044354838709424</v>
      </c>
      <c r="I24">
        <v>20.245967741935406</v>
      </c>
      <c r="J24">
        <v>30.528225806451513</v>
      </c>
      <c r="K24">
        <v>-36.205645161290214</v>
      </c>
      <c r="M24">
        <v>8.7500000000000568</v>
      </c>
    </row>
    <row r="25" spans="1:13">
      <c r="A25">
        <f>A20</f>
        <v>0</v>
      </c>
      <c r="B25">
        <f>B20</f>
        <v>0</v>
      </c>
      <c r="C25">
        <f>C20/$C$20</f>
        <v>1</v>
      </c>
      <c r="D25">
        <f>D20/$C$20</f>
        <v>-3.62348668280872</v>
      </c>
      <c r="F25">
        <f>F20/$C$20</f>
        <v>-54.661016949152625</v>
      </c>
      <c r="H25">
        <v>-24.508064516128954</v>
      </c>
      <c r="I25">
        <v>9.3629032258064271</v>
      </c>
      <c r="J25">
        <v>8.9596774193548061</v>
      </c>
      <c r="K25">
        <v>-9.9919354838709324</v>
      </c>
      <c r="M25">
        <v>17.499999999999972</v>
      </c>
    </row>
    <row r="26" spans="1:13">
      <c r="A26">
        <f>A21</f>
        <v>0</v>
      </c>
      <c r="B26">
        <f>B21</f>
        <v>0</v>
      </c>
      <c r="C26">
        <f>C21-C$25*$C21</f>
        <v>0</v>
      </c>
      <c r="D26">
        <f>D21-D$25*$C21</f>
        <v>-0.10008071025020282</v>
      </c>
      <c r="F26">
        <f>F21-F$25*$C21</f>
        <v>-1.7514124293785542</v>
      </c>
    </row>
    <row r="27" spans="1:13">
      <c r="A27" t="s">
        <v>0</v>
      </c>
    </row>
    <row r="28" spans="1:13">
      <c r="A28">
        <f>A23</f>
        <v>1</v>
      </c>
      <c r="B28">
        <f>B23</f>
        <v>0</v>
      </c>
      <c r="C28">
        <f>C23</f>
        <v>0</v>
      </c>
      <c r="D28">
        <f>D23-D$31*$D23</f>
        <v>0</v>
      </c>
      <c r="F28">
        <f>F23-F$31*$D23</f>
        <v>26.250000000000014</v>
      </c>
    </row>
    <row r="29" spans="1:13">
      <c r="A29">
        <f>A24</f>
        <v>0</v>
      </c>
      <c r="B29">
        <f>B24</f>
        <v>1</v>
      </c>
      <c r="C29">
        <f>C24</f>
        <v>0</v>
      </c>
      <c r="D29">
        <f>D24-D$31*$D24</f>
        <v>0</v>
      </c>
      <c r="F29">
        <f>F24-F$31*$D24</f>
        <v>17.499999999999801</v>
      </c>
    </row>
    <row r="30" spans="1:13">
      <c r="A30">
        <f>A25</f>
        <v>0</v>
      </c>
      <c r="B30">
        <f>B25</f>
        <v>0</v>
      </c>
      <c r="C30">
        <f>C25</f>
        <v>1</v>
      </c>
      <c r="D30">
        <f>D25-D$31*$D25</f>
        <v>0</v>
      </c>
      <c r="F30">
        <f>F25-F$31*$D25</f>
        <v>8.7500000000001563</v>
      </c>
    </row>
    <row r="31" spans="1:13">
      <c r="A31">
        <f>A26</f>
        <v>0</v>
      </c>
      <c r="B31">
        <f>B26</f>
        <v>0</v>
      </c>
      <c r="C31">
        <f>C26</f>
        <v>0</v>
      </c>
      <c r="D31">
        <f>D26/D26</f>
        <v>1</v>
      </c>
      <c r="F31">
        <f>F26/D26</f>
        <v>17.50000000000005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</vt:lpstr>
    </vt:vector>
  </TitlesOfParts>
  <Company>Voiland School of Chemical Engineering and Bioengineering, Washington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Golter</dc:creator>
  <cp:lastModifiedBy>Paul Golter</cp:lastModifiedBy>
  <dcterms:created xsi:type="dcterms:W3CDTF">2013-01-15T22:24:27Z</dcterms:created>
  <dcterms:modified xsi:type="dcterms:W3CDTF">2013-01-15T22:48:56Z</dcterms:modified>
</cp:coreProperties>
</file>